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11640" activeTab="3"/>
  </bookViews>
  <sheets>
    <sheet name="Заставка" sheetId="1" r:id="rId1"/>
    <sheet name="Исходные данные" sheetId="2" r:id="rId2"/>
    <sheet name="Решение" sheetId="3" r:id="rId3"/>
    <sheet name="Диаграмма" sheetId="4" r:id="rId4"/>
  </sheets>
  <definedNames/>
  <calcPr fullCalcOnLoad="1"/>
</workbook>
</file>

<file path=xl/sharedStrings.xml><?xml version="1.0" encoding="utf-8"?>
<sst xmlns="http://schemas.openxmlformats.org/spreadsheetml/2006/main" count="25" uniqueCount="22">
  <si>
    <t>Показатель</t>
  </si>
  <si>
    <t>Базисный период</t>
  </si>
  <si>
    <t>Отчётный период</t>
  </si>
  <si>
    <r>
      <t>Произведено продукции в сопоставимых ценах (</t>
    </r>
    <r>
      <rPr>
        <b/>
        <i/>
        <sz val="10"/>
        <rFont val="Tahoma"/>
        <family val="2"/>
      </rPr>
      <t>Q</t>
    </r>
    <r>
      <rPr>
        <b/>
        <sz val="10"/>
        <rFont val="Tahoma"/>
        <family val="2"/>
      </rPr>
      <t>), млн.руб.</t>
    </r>
  </si>
  <si>
    <r>
      <t>Отработанное рабочими время (</t>
    </r>
    <r>
      <rPr>
        <b/>
        <i/>
        <sz val="10"/>
        <rFont val="Tahoma"/>
        <family val="2"/>
      </rPr>
      <t>Т</t>
    </r>
    <r>
      <rPr>
        <b/>
        <i/>
        <vertAlign val="subscript"/>
        <sz val="10"/>
        <rFont val="Tahoma"/>
        <family val="2"/>
      </rPr>
      <t>фд</t>
    </r>
    <r>
      <rPr>
        <b/>
        <sz val="10"/>
        <rFont val="Tahoma"/>
        <family val="2"/>
      </rPr>
      <t>), чел.-дней</t>
    </r>
  </si>
  <si>
    <r>
      <t>Целодневные простои (</t>
    </r>
    <r>
      <rPr>
        <b/>
        <i/>
        <sz val="10"/>
        <rFont val="Tahoma"/>
        <family val="2"/>
      </rPr>
      <t>Т</t>
    </r>
    <r>
      <rPr>
        <b/>
        <i/>
        <vertAlign val="subscript"/>
        <sz val="10"/>
        <rFont val="Tahoma"/>
        <family val="2"/>
      </rPr>
      <t>п</t>
    </r>
    <r>
      <rPr>
        <b/>
        <sz val="10"/>
        <rFont val="Tahoma"/>
        <family val="2"/>
      </rPr>
      <t>), чел.-дней</t>
    </r>
  </si>
  <si>
    <r>
      <t>Сумма всех неявок рабочих (</t>
    </r>
    <r>
      <rPr>
        <b/>
        <i/>
        <sz val="10"/>
        <rFont val="Tahoma"/>
        <family val="2"/>
      </rPr>
      <t>Т</t>
    </r>
    <r>
      <rPr>
        <b/>
        <i/>
        <vertAlign val="subscript"/>
        <sz val="10"/>
        <rFont val="Tahoma"/>
        <family val="2"/>
      </rPr>
      <t>ня</t>
    </r>
    <r>
      <rPr>
        <b/>
        <sz val="10"/>
        <rFont val="Tahoma"/>
        <family val="2"/>
      </rPr>
      <t>), чел.-дней</t>
    </r>
  </si>
  <si>
    <r>
      <t>Средняя продолжительность рабочего дня (</t>
    </r>
    <r>
      <rPr>
        <b/>
        <i/>
        <sz val="10"/>
        <rFont val="Tahoma"/>
        <family val="2"/>
      </rPr>
      <t>Т</t>
    </r>
    <r>
      <rPr>
        <b/>
        <i/>
        <vertAlign val="subscript"/>
        <sz val="10"/>
        <rFont val="Tahoma"/>
        <family val="2"/>
      </rPr>
      <t>рд</t>
    </r>
    <r>
      <rPr>
        <b/>
        <sz val="10"/>
        <rFont val="Tahoma"/>
        <family val="2"/>
      </rPr>
      <t>), час.</t>
    </r>
  </si>
  <si>
    <t>Количество календарных дней в периоде (Д)</t>
  </si>
  <si>
    <t>Период</t>
  </si>
  <si>
    <r>
      <t>Доля рабочих (</t>
    </r>
    <r>
      <rPr>
        <b/>
        <i/>
        <sz val="10"/>
        <rFont val="Tahoma"/>
        <family val="2"/>
      </rPr>
      <t>d</t>
    </r>
    <r>
      <rPr>
        <b/>
        <i/>
        <vertAlign val="subscript"/>
        <sz val="10"/>
        <rFont val="Tahoma"/>
        <family val="2"/>
      </rPr>
      <t>p</t>
    </r>
    <r>
      <rPr>
        <b/>
        <sz val="10"/>
        <rFont val="Tahoma"/>
        <family val="2"/>
      </rPr>
      <t>) в численности промышленно-производственного персонала, %</t>
    </r>
  </si>
  <si>
    <r>
      <t xml:space="preserve">   Данная ЭТ позволяет автоматизировать расчёт:                       а) среднесписочного числа рабочих (Тр) и работающих (Т) за каждый период;                                                                                            б) показателей уровня производительности труда за каждый период – среднюю часовую (</t>
    </r>
    <r>
      <rPr>
        <i/>
        <sz val="10"/>
        <rFont val="Tahoma"/>
        <family val="2"/>
      </rPr>
      <t>w</t>
    </r>
    <r>
      <rPr>
        <i/>
        <vertAlign val="subscript"/>
        <sz val="10"/>
        <rFont val="Tahoma"/>
        <family val="2"/>
      </rPr>
      <t>ч</t>
    </r>
    <r>
      <rPr>
        <sz val="10"/>
        <rFont val="Tahoma"/>
        <family val="2"/>
      </rPr>
      <t>) и среднюю дневную выработку (</t>
    </r>
    <r>
      <rPr>
        <i/>
        <sz val="10"/>
        <rFont val="Tahoma"/>
        <family val="2"/>
      </rPr>
      <t>w</t>
    </r>
    <r>
      <rPr>
        <i/>
        <vertAlign val="subscript"/>
        <sz val="10"/>
        <rFont val="Tahoma"/>
        <family val="2"/>
      </rPr>
      <t>д</t>
    </r>
    <r>
      <rPr>
        <sz val="10"/>
        <rFont val="Tahoma"/>
        <family val="2"/>
      </rPr>
      <t>) рабочего, среднюю месячную выработку на одного рабочего (</t>
    </r>
    <r>
      <rPr>
        <i/>
        <sz val="10"/>
        <rFont val="Tahoma"/>
        <family val="2"/>
      </rPr>
      <t>w</t>
    </r>
    <r>
      <rPr>
        <i/>
        <vertAlign val="subscript"/>
        <sz val="10"/>
        <rFont val="Tahoma"/>
        <family val="2"/>
      </rPr>
      <t>р</t>
    </r>
    <r>
      <rPr>
        <sz val="10"/>
        <rFont val="Tahoma"/>
        <family val="2"/>
      </rPr>
      <t>) и на одного работающего (</t>
    </r>
    <r>
      <rPr>
        <i/>
        <sz val="10"/>
        <rFont val="Tahoma"/>
        <family val="2"/>
      </rPr>
      <t>w</t>
    </r>
    <r>
      <rPr>
        <sz val="10"/>
        <rFont val="Tahoma"/>
        <family val="2"/>
      </rPr>
      <t>) из расчёта, что в каждом периоде 30 календарных дней (</t>
    </r>
    <r>
      <rPr>
        <i/>
        <sz val="10"/>
        <rFont val="Tahoma"/>
        <family val="2"/>
      </rPr>
      <t>Д</t>
    </r>
    <r>
      <rPr>
        <sz val="10"/>
        <rFont val="Tahoma"/>
        <family val="2"/>
      </rPr>
      <t>=30).</t>
    </r>
  </si>
  <si>
    <r>
      <t>Средняя часовая выработка рабочего (w</t>
    </r>
    <r>
      <rPr>
        <b/>
        <vertAlign val="subscript"/>
        <sz val="10"/>
        <rFont val="Arial"/>
        <family val="2"/>
      </rPr>
      <t>ч</t>
    </r>
    <r>
      <rPr>
        <b/>
        <sz val="10"/>
        <rFont val="Arial"/>
        <family val="2"/>
      </rPr>
      <t>), тыс.руб.</t>
    </r>
  </si>
  <si>
    <r>
      <t>Средняя дневная выработка рабочего (w</t>
    </r>
    <r>
      <rPr>
        <b/>
        <vertAlign val="subscript"/>
        <sz val="10"/>
        <rFont val="Arial"/>
        <family val="2"/>
      </rPr>
      <t>д</t>
    </r>
    <r>
      <rPr>
        <b/>
        <sz val="10"/>
        <rFont val="Arial"/>
        <family val="2"/>
      </rPr>
      <t>), тыс.руб.</t>
    </r>
  </si>
  <si>
    <r>
      <t>Среднесписочное число рабочих (Т</t>
    </r>
    <r>
      <rPr>
        <b/>
        <vertAlign val="subscript"/>
        <sz val="10"/>
        <rFont val="Arial"/>
        <family val="2"/>
      </rPr>
      <t>р</t>
    </r>
    <r>
      <rPr>
        <b/>
        <sz val="10"/>
        <rFont val="Arial"/>
        <family val="2"/>
      </rPr>
      <t>), чел.</t>
    </r>
  </si>
  <si>
    <t>Среднесписочное число работающих (Т), чел.</t>
  </si>
  <si>
    <r>
      <t>Средняя месячная выработка на одного рабочего (w</t>
    </r>
    <r>
      <rPr>
        <b/>
        <vertAlign val="subscript"/>
        <sz val="10"/>
        <rFont val="Arial"/>
        <family val="2"/>
      </rPr>
      <t>р</t>
    </r>
    <r>
      <rPr>
        <b/>
        <sz val="10"/>
        <rFont val="Arial"/>
        <family val="2"/>
      </rPr>
      <t>), тыс.руб.</t>
    </r>
  </si>
  <si>
    <t>Средняя месячная выработка на одного работающего (w), тыс.руб.</t>
  </si>
  <si>
    <t>базисный</t>
  </si>
  <si>
    <t>отчётный</t>
  </si>
  <si>
    <t>На одного рабочего</t>
  </si>
  <si>
    <t>На одного работающего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</si>
</sst>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Ђ-2]\ #,##0.00_);[Red]\([$Ђ-2]\ #,##0.00\)"/>
    <numFmt numFmtId="168" formatCode="0.0"/>
    <numFmt numFmtId="169" formatCode="0.0000"/>
    <numFmt numFmtId="170" formatCode="0.00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i/>
      <sz val="10"/>
      <name val="Tahoma"/>
      <family val="2"/>
    </font>
    <font>
      <i/>
      <vertAlign val="subscript"/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i/>
      <vertAlign val="subscript"/>
      <sz val="10"/>
      <name val="Tahoma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6.75"/>
      <color indexed="8"/>
      <name val="Arial"/>
      <family val="2"/>
    </font>
    <font>
      <sz val="11.5"/>
      <color indexed="8"/>
      <name val="Arial"/>
      <family val="2"/>
    </font>
    <font>
      <b/>
      <sz val="10"/>
      <color indexed="10"/>
      <name val="Tahom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4"/>
      <color indexed="60"/>
      <name val="Times New Roman"/>
      <family val="1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indent="1"/>
    </xf>
    <xf numFmtId="0" fontId="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170" fontId="9" fillId="0" borderId="12" xfId="0" applyNumberFormat="1" applyFont="1" applyBorder="1" applyAlignment="1">
      <alignment horizontal="center" vertical="center"/>
    </xf>
    <xf numFmtId="170" fontId="9" fillId="0" borderId="15" xfId="0" applyNumberFormat="1" applyFont="1" applyBorder="1" applyAlignment="1">
      <alignment horizontal="center" vertical="center"/>
    </xf>
    <xf numFmtId="170" fontId="9" fillId="0" borderId="13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20" xfId="0" applyFont="1" applyFill="1" applyBorder="1" applyAlignment="1">
      <alignment horizontal="justify" vertical="center" wrapText="1"/>
    </xf>
    <xf numFmtId="0" fontId="0" fillId="33" borderId="21" xfId="0" applyFill="1" applyBorder="1" applyAlignment="1">
      <alignment horizontal="justify" vertical="center" wrapText="1"/>
    </xf>
    <xf numFmtId="0" fontId="0" fillId="33" borderId="22" xfId="0" applyFill="1" applyBorder="1" applyAlignment="1">
      <alignment horizontal="justify" vertical="center" wrapText="1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168" fontId="3" fillId="0" borderId="10" xfId="0" applyNumberFormat="1" applyFont="1" applyBorder="1" applyAlignment="1" applyProtection="1">
      <alignment horizontal="center" vertical="center" wrapText="1"/>
      <protection locked="0"/>
    </xf>
    <xf numFmtId="1" fontId="3" fillId="0" borderId="2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Средняя  месячная  выработка</a:t>
            </a:r>
          </a:p>
        </c:rich>
      </c:tx>
      <c:layout>
        <c:manualLayout>
          <c:xMode val="factor"/>
          <c:yMode val="factor"/>
          <c:x val="-0.025"/>
          <c:y val="-0.01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25"/>
          <c:y val="0.094"/>
          <c:w val="0.818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v>Базисный период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CD5B5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Решение!$B$55:$B$56</c:f>
              <c:strCache>
                <c:ptCount val="2"/>
                <c:pt idx="0">
                  <c:v>На одного рабочего</c:v>
                </c:pt>
                <c:pt idx="1">
                  <c:v>На одного работающего</c:v>
                </c:pt>
              </c:strCache>
            </c:strRef>
          </c:cat>
          <c:val>
            <c:numRef>
              <c:f>Решение!$C$8:$C$9</c:f>
              <c:numCache>
                <c:ptCount val="2"/>
                <c:pt idx="0">
                  <c:v>1728.624535315985</c:v>
                </c:pt>
                <c:pt idx="1">
                  <c:v>1210.0371747211896</c:v>
                </c:pt>
              </c:numCache>
            </c:numRef>
          </c:val>
        </c:ser>
        <c:ser>
          <c:idx val="1"/>
          <c:order val="1"/>
          <c:tx>
            <c:v>Отчётный период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CD5B5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Решение!$B$55:$B$56</c:f>
              <c:strCache>
                <c:ptCount val="2"/>
                <c:pt idx="0">
                  <c:v>На одного рабочего</c:v>
                </c:pt>
                <c:pt idx="1">
                  <c:v>На одного работающего</c:v>
                </c:pt>
              </c:strCache>
            </c:strRef>
          </c:cat>
          <c:val>
            <c:numRef>
              <c:f>Решение!$D$8:$D$9</c:f>
              <c:numCache>
                <c:ptCount val="2"/>
                <c:pt idx="0">
                  <c:v>1692.7551560021152</c:v>
                </c:pt>
                <c:pt idx="1">
                  <c:v>1320.34902168165</c:v>
                </c:pt>
              </c:numCache>
            </c:numRef>
          </c:val>
        </c:ser>
        <c:axId val="42485404"/>
        <c:axId val="46824317"/>
      </c:bar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4317"/>
        <c:crosses val="autoZero"/>
        <c:auto val="1"/>
        <c:lblOffset val="100"/>
        <c:tickLblSkip val="1"/>
        <c:noMultiLvlLbl val="0"/>
      </c:catAx>
      <c:valAx>
        <c:axId val="468243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тыс.руб./чел.</a:t>
                </a:r>
              </a:p>
            </c:rich>
          </c:tx>
          <c:layout>
            <c:manualLayout>
              <c:xMode val="factor"/>
              <c:yMode val="factor"/>
              <c:x val="0.005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31275"/>
          <c:w val="0.11675"/>
          <c:h val="0.3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DDD9C3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6</xdr:row>
      <xdr:rowOff>9525</xdr:rowOff>
    </xdr:from>
    <xdr:ext cx="9172575" cy="1428750"/>
    <xdr:sp>
      <xdr:nvSpPr>
        <xdr:cNvPr id="1" name="Прямоугольник 2"/>
        <xdr:cNvSpPr>
          <a:spLocks/>
        </xdr:cNvSpPr>
      </xdr:nvSpPr>
      <xdr:spPr>
        <a:xfrm>
          <a:off x="57150" y="981075"/>
          <a:ext cx="91725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400" b="1" i="0" u="none" baseline="0">
              <a:solidFill>
                <a:srgbClr val="993300"/>
              </a:solidFill>
            </a:rPr>
            <a:t>Анализ </a:t>
          </a:r>
          <a:r>
            <a:rPr lang="en-US" cap="none" sz="4400" b="1" i="0" u="none" baseline="0">
              <a:solidFill>
                <a:srgbClr val="993300"/>
              </a:solidFill>
            </a:rPr>
            <a:t> </a:t>
          </a:r>
          <a:r>
            <a:rPr lang="en-US" cap="none" sz="4400" b="1" i="0" u="none" baseline="0">
              <a:solidFill>
                <a:srgbClr val="993300"/>
              </a:solidFill>
            </a:rPr>
            <a:t>использования</a:t>
          </a:r>
          <a:r>
            <a:rPr lang="en-US" cap="none" sz="4400" b="1" i="0" u="none" baseline="0">
              <a:solidFill>
                <a:srgbClr val="993300"/>
              </a:solidFill>
            </a:rPr>
            <a:t> </a:t>
          </a:r>
          <a:r>
            <a:rPr lang="en-US" cap="none" sz="4400" b="1" i="0" u="none" baseline="0">
              <a:solidFill>
                <a:srgbClr val="993300"/>
              </a:solidFill>
            </a:rPr>
            <a:t> рабочего</a:t>
          </a:r>
          <a:r>
            <a:rPr lang="en-US" cap="none" sz="4400" b="1" i="0" u="none" baseline="0">
              <a:solidFill>
                <a:srgbClr val="993300"/>
              </a:solidFill>
            </a:rPr>
            <a:t> </a:t>
          </a:r>
          <a:r>
            <a:rPr lang="en-US" cap="none" sz="4400" b="1" i="0" u="none" baseline="0">
              <a:solidFill>
                <a:srgbClr val="993300"/>
              </a:solidFill>
            </a:rPr>
            <a:t> времени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14</xdr:col>
      <xdr:colOff>514350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238125" y="133350"/>
        <a:ext cx="88106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showGridLines="0" zoomScalePageLayoutView="0" workbookViewId="0" topLeftCell="A4">
      <selection activeCell="C31" sqref="C31"/>
    </sheetView>
  </sheetViews>
  <sheetFormatPr defaultColWidth="9.140625" defaultRowHeight="12.75"/>
  <cols>
    <col min="1" max="1" width="10.140625" style="0" customWidth="1"/>
  </cols>
  <sheetData>
    <row r="18" ht="17.25" customHeight="1"/>
  </sheetData>
  <sheetProtection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K30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9.140625" style="1" customWidth="1"/>
    <col min="2" max="2" width="50.8515625" style="1" bestFit="1" customWidth="1"/>
    <col min="3" max="3" width="10.421875" style="1" customWidth="1"/>
    <col min="4" max="4" width="12.57421875" style="1" customWidth="1"/>
    <col min="5" max="16384" width="9.140625" style="1" customWidth="1"/>
  </cols>
  <sheetData>
    <row r="1" spans="2:4" s="3" customFormat="1" ht="13.5" customHeight="1" thickBot="1">
      <c r="B1" s="28"/>
      <c r="C1" s="29"/>
      <c r="D1" s="29"/>
    </row>
    <row r="2" spans="2:4" s="3" customFormat="1" ht="84.75" customHeight="1" thickBot="1">
      <c r="B2" s="38" t="s">
        <v>11</v>
      </c>
      <c r="C2" s="39"/>
      <c r="D2" s="40"/>
    </row>
    <row r="3" spans="2:4" ht="15" customHeight="1">
      <c r="B3" s="28"/>
      <c r="C3" s="30"/>
      <c r="D3" s="30"/>
    </row>
    <row r="4" spans="2:4" ht="25.5">
      <c r="B4" s="5" t="s">
        <v>0</v>
      </c>
      <c r="C4" s="5" t="s">
        <v>1</v>
      </c>
      <c r="D4" s="5" t="s">
        <v>2</v>
      </c>
    </row>
    <row r="5" spans="2:11" ht="26.25" customHeight="1">
      <c r="B5" s="14" t="s">
        <v>3</v>
      </c>
      <c r="C5" s="45">
        <v>1860</v>
      </c>
      <c r="D5" s="45">
        <v>2134</v>
      </c>
      <c r="E5" s="13"/>
      <c r="F5" s="13"/>
      <c r="G5" s="13"/>
      <c r="H5" s="13"/>
      <c r="I5" s="13"/>
      <c r="J5" s="13"/>
      <c r="K5" s="13"/>
    </row>
    <row r="6" spans="2:11" ht="25.5" customHeight="1">
      <c r="B6" s="14" t="s">
        <v>4</v>
      </c>
      <c r="C6" s="45">
        <v>24725</v>
      </c>
      <c r="D6" s="45">
        <v>30960</v>
      </c>
      <c r="E6" s="36">
        <f>IF(MIN(C6:D6)&lt;0,"Отработанное рабочими время в "&amp;IF(AND(C6&lt;0,D6&lt;0),C4&amp;" и "&amp;D4,IF(D6&lt;0,D4,C4))&amp;" не может быть отрицательно!!!","")</f>
      </c>
      <c r="F6" s="37"/>
      <c r="G6" s="37"/>
      <c r="H6" s="37"/>
      <c r="I6" s="37"/>
      <c r="J6" s="37"/>
      <c r="K6" s="37"/>
    </row>
    <row r="7" spans="2:11" ht="24" customHeight="1">
      <c r="B7" s="14" t="s">
        <v>5</v>
      </c>
      <c r="C7" s="45">
        <v>80</v>
      </c>
      <c r="D7" s="45">
        <v>150</v>
      </c>
      <c r="E7" s="36"/>
      <c r="F7" s="37"/>
      <c r="G7" s="37"/>
      <c r="H7" s="37"/>
      <c r="I7" s="37"/>
      <c r="J7" s="37"/>
      <c r="K7" s="37"/>
    </row>
    <row r="8" spans="2:11" ht="24" customHeight="1">
      <c r="B8" s="14" t="s">
        <v>6</v>
      </c>
      <c r="C8" s="45">
        <v>7475</v>
      </c>
      <c r="D8" s="45">
        <v>6710</v>
      </c>
      <c r="E8" s="36"/>
      <c r="F8" s="37"/>
      <c r="G8" s="37"/>
      <c r="H8" s="37"/>
      <c r="I8" s="37"/>
      <c r="J8" s="37"/>
      <c r="K8" s="37"/>
    </row>
    <row r="9" spans="2:11" ht="29.25" customHeight="1">
      <c r="B9" s="14" t="s">
        <v>7</v>
      </c>
      <c r="C9" s="46">
        <v>7.4</v>
      </c>
      <c r="D9" s="46">
        <v>7.5</v>
      </c>
      <c r="E9" s="36"/>
      <c r="F9" s="37"/>
      <c r="G9" s="37"/>
      <c r="H9" s="37"/>
      <c r="I9" s="37"/>
      <c r="J9" s="37"/>
      <c r="K9" s="37"/>
    </row>
    <row r="10" spans="2:11" ht="33.75" customHeight="1">
      <c r="B10" s="14" t="s">
        <v>10</v>
      </c>
      <c r="C10" s="45">
        <v>70</v>
      </c>
      <c r="D10" s="47">
        <v>78</v>
      </c>
      <c r="E10" s="31"/>
      <c r="F10" s="32"/>
      <c r="G10" s="33"/>
      <c r="H10" s="33"/>
      <c r="I10" s="33"/>
      <c r="J10" s="33"/>
      <c r="K10" s="33"/>
    </row>
    <row r="11" spans="2:11" ht="24" customHeight="1">
      <c r="B11" s="15" t="s">
        <v>8</v>
      </c>
      <c r="C11" s="19">
        <v>30</v>
      </c>
      <c r="D11" s="27">
        <v>30</v>
      </c>
      <c r="E11" s="34">
        <f>IF(OR(MAX(C11:D11)&gt;30,MIN(C11:D11)&lt;1),"Количество календарных дней в "&amp;IF(AND(OR(C11&lt;1,C11&gt;30),OR(D11&lt;1,D11&gt;30)),C4&amp;" и "&amp;D4,IF(OR(D11&lt;1,D11&gt;30),D4,C4))&amp;" должно быть в пределах от 1 до 30!!!","")</f>
      </c>
      <c r="F11" s="35"/>
      <c r="G11" s="35"/>
      <c r="H11" s="35"/>
      <c r="I11" s="35"/>
      <c r="J11" s="35"/>
      <c r="K11" s="35"/>
    </row>
    <row r="12" s="17" customFormat="1" ht="12.75">
      <c r="F12" s="18"/>
    </row>
    <row r="13" spans="2:4" ht="12.75">
      <c r="B13" s="16"/>
      <c r="C13" s="16"/>
      <c r="D13" s="16"/>
    </row>
    <row r="14" spans="2:6" ht="12.75">
      <c r="B14" s="16"/>
      <c r="C14" s="16"/>
      <c r="D14" s="16"/>
      <c r="F14" s="2"/>
    </row>
    <row r="15" spans="2:6" ht="12.75">
      <c r="B15" s="16"/>
      <c r="C15" s="16"/>
      <c r="D15" s="16"/>
      <c r="F15" s="2"/>
    </row>
    <row r="16" spans="2:6" ht="12.75">
      <c r="B16" s="16"/>
      <c r="C16" s="16"/>
      <c r="D16" s="16"/>
      <c r="F16" s="2"/>
    </row>
    <row r="17" spans="2:4" ht="12.75">
      <c r="B17" s="16"/>
      <c r="C17" s="16"/>
      <c r="D17" s="16"/>
    </row>
    <row r="18" spans="2:4" ht="12.75">
      <c r="B18" s="16"/>
      <c r="C18" s="16"/>
      <c r="D18" s="16"/>
    </row>
    <row r="19" spans="2:4" ht="12.75">
      <c r="B19" s="16"/>
      <c r="C19" s="16"/>
      <c r="D19" s="16"/>
    </row>
    <row r="20" spans="2:4" ht="12.75">
      <c r="B20" s="16"/>
      <c r="C20" s="16"/>
      <c r="D20" s="16"/>
    </row>
    <row r="21" spans="2:4" ht="12.75">
      <c r="B21" s="16"/>
      <c r="C21" s="16"/>
      <c r="D21" s="16"/>
    </row>
    <row r="22" spans="2:4" ht="12.75">
      <c r="B22" s="16"/>
      <c r="C22" s="16"/>
      <c r="D22" s="16"/>
    </row>
    <row r="23" spans="2:4" ht="12.75">
      <c r="B23" s="16"/>
      <c r="C23" s="16"/>
      <c r="D23" s="16"/>
    </row>
    <row r="24" spans="2:4" ht="12.75">
      <c r="B24" s="16"/>
      <c r="C24" s="16"/>
      <c r="D24" s="16"/>
    </row>
    <row r="25" spans="2:4" ht="12.75">
      <c r="B25" s="16"/>
      <c r="C25" s="16"/>
      <c r="D25" s="16"/>
    </row>
    <row r="26" spans="2:4" ht="12.75">
      <c r="B26" s="16"/>
      <c r="C26" s="16"/>
      <c r="D26" s="16"/>
    </row>
    <row r="27" spans="2:4" ht="12.75">
      <c r="B27" s="16"/>
      <c r="C27" s="16"/>
      <c r="D27" s="16"/>
    </row>
    <row r="28" spans="2:4" ht="12.75"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16"/>
      <c r="C30" s="16"/>
      <c r="D30" s="16"/>
    </row>
  </sheetData>
  <sheetProtection sheet="1" objects="1" selectLockedCells="1"/>
  <mergeCells count="9">
    <mergeCell ref="B1:D1"/>
    <mergeCell ref="B3:D3"/>
    <mergeCell ref="E10:K10"/>
    <mergeCell ref="E11:K11"/>
    <mergeCell ref="E9:K9"/>
    <mergeCell ref="E8:K8"/>
    <mergeCell ref="E6:K6"/>
    <mergeCell ref="E7:K7"/>
    <mergeCell ref="B2:D2"/>
  </mergeCells>
  <dataValidations count="6">
    <dataValidation type="decimal" allowBlank="1" showInputMessage="1" showErrorMessage="1" error="Доля рабочих может быть в пределах от 0 до 100%!" sqref="C10:D10">
      <formula1>0</formula1>
      <formula2>100</formula2>
    </dataValidation>
    <dataValidation type="decimal" allowBlank="1" showInputMessage="1" showErrorMessage="1" error="Не может быть отрицательной и превышать 8 часов!" sqref="C9:D9">
      <formula1>0</formula1>
      <formula2>8</formula2>
    </dataValidation>
    <dataValidation type="whole" operator="greaterThanOrEqual" allowBlank="1" showInputMessage="1" showErrorMessage="1" error="Число неявок целое и неотрицательное!" sqref="C8:D8">
      <formula1>0</formula1>
    </dataValidation>
    <dataValidation type="whole" operator="greaterThanOrEqual" allowBlank="1" showInputMessage="1" showErrorMessage="1" error="Число простоев целое и неотрицательное!" sqref="C7:D7">
      <formula1>0</formula1>
    </dataValidation>
    <dataValidation type="whole" operator="greaterThanOrEqual" allowBlank="1" showInputMessage="1" showErrorMessage="1" error="Отработанное время целое и неотрицательное!" sqref="C6:D6">
      <formula1>0</formula1>
    </dataValidation>
    <dataValidation type="decimal" operator="greaterThanOrEqual" allowBlank="1" showInputMessage="1" showErrorMessage="1" error="Производство продукции не может быть отрицательным!" sqref="C5:D5">
      <formula1>0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D61"/>
  <sheetViews>
    <sheetView showGridLines="0" zoomScalePageLayoutView="0" workbookViewId="0" topLeftCell="A1">
      <selection activeCell="B53" sqref="B53"/>
    </sheetView>
  </sheetViews>
  <sheetFormatPr defaultColWidth="9.140625" defaultRowHeight="12.75"/>
  <cols>
    <col min="2" max="2" width="68.7109375" style="0" bestFit="1" customWidth="1"/>
    <col min="3" max="3" width="13.28125" style="0" customWidth="1"/>
    <col min="4" max="4" width="11.00390625" style="0" customWidth="1"/>
  </cols>
  <sheetData>
    <row r="1" ht="44.25" customHeight="1" thickBot="1"/>
    <row r="2" spans="2:4" ht="18.75" customHeight="1" thickBot="1">
      <c r="B2" s="41" t="s">
        <v>0</v>
      </c>
      <c r="C2" s="43" t="s">
        <v>9</v>
      </c>
      <c r="D2" s="44"/>
    </row>
    <row r="3" spans="2:4" ht="18" customHeight="1" thickBot="1">
      <c r="B3" s="42"/>
      <c r="C3" s="24" t="s">
        <v>18</v>
      </c>
      <c r="D3" s="25" t="s">
        <v>19</v>
      </c>
    </row>
    <row r="4" spans="2:4" s="4" customFormat="1" ht="18" customHeight="1">
      <c r="B4" s="6" t="s">
        <v>14</v>
      </c>
      <c r="C4" s="9">
        <f>('Исходные данные'!C6+'Исходные данные'!C7+'Исходные данные'!C8)/'Исходные данные'!C11</f>
        <v>1076</v>
      </c>
      <c r="D4" s="10">
        <f>('Исходные данные'!D6+'Исходные данные'!D7+'Исходные данные'!D8)/'Исходные данные'!D11</f>
        <v>1260.6666666666667</v>
      </c>
    </row>
    <row r="5" spans="2:4" s="4" customFormat="1" ht="18" customHeight="1">
      <c r="B5" s="7" t="s">
        <v>15</v>
      </c>
      <c r="C5" s="11">
        <f>C4*100/'Исходные данные'!C10</f>
        <v>1537.142857142857</v>
      </c>
      <c r="D5" s="12">
        <f>D4*100/'Исходные данные'!D10</f>
        <v>1616.2393162393164</v>
      </c>
    </row>
    <row r="6" spans="2:4" s="4" customFormat="1" ht="18" customHeight="1">
      <c r="B6" s="7" t="s">
        <v>12</v>
      </c>
      <c r="C6" s="20">
        <f>'Исходные данные'!C5/('Исходные данные'!C6*'Исходные данные'!C9)*1000</f>
        <v>10.165878719973765</v>
      </c>
      <c r="D6" s="21">
        <f>'Исходные данные'!D5/('Исходные данные'!D6*'Исходные данные'!D9)*1000</f>
        <v>9.190353143841515</v>
      </c>
    </row>
    <row r="7" spans="2:4" s="4" customFormat="1" ht="18" customHeight="1">
      <c r="B7" s="7" t="s">
        <v>13</v>
      </c>
      <c r="C7" s="20">
        <f>'Исходные данные'!C5/'Исходные данные'!C6*1000</f>
        <v>75.22750252780587</v>
      </c>
      <c r="D7" s="21">
        <f>'Исходные данные'!D5/'Исходные данные'!D6*1000</f>
        <v>68.92764857881137</v>
      </c>
    </row>
    <row r="8" spans="2:4" s="4" customFormat="1" ht="18" customHeight="1">
      <c r="B8" s="7" t="s">
        <v>16</v>
      </c>
      <c r="C8" s="20">
        <f>'Исходные данные'!C5/C4*1000</f>
        <v>1728.624535315985</v>
      </c>
      <c r="D8" s="20">
        <f>'Исходные данные'!D5/Решение!D4*1000</f>
        <v>1692.7551560021152</v>
      </c>
    </row>
    <row r="9" spans="2:4" s="4" customFormat="1" ht="18" customHeight="1" thickBot="1">
      <c r="B9" s="8" t="s">
        <v>17</v>
      </c>
      <c r="C9" s="22">
        <f>'Исходные данные'!C5/Решение!C5*1000</f>
        <v>1210.0371747211896</v>
      </c>
      <c r="D9" s="22">
        <f>'Исходные данные'!D5/Решение!D5*1000</f>
        <v>1320.34902168165</v>
      </c>
    </row>
    <row r="55" ht="12.75">
      <c r="B55" s="26" t="s">
        <v>20</v>
      </c>
    </row>
    <row r="56" ht="12.75">
      <c r="B56" s="26" t="s">
        <v>21</v>
      </c>
    </row>
    <row r="60" ht="12.75">
      <c r="B60" s="26" t="s">
        <v>20</v>
      </c>
    </row>
    <row r="61" ht="12.75">
      <c r="B61" s="26" t="s">
        <v>21</v>
      </c>
    </row>
  </sheetData>
  <sheetProtection sheet="1" objects="1" scenarios="1" selectLockedCells="1" selectUnlockedCells="1"/>
  <mergeCells count="2">
    <mergeCell ref="B2:B3"/>
    <mergeCell ref="C2:D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showGridLines="0" tabSelected="1" zoomScalePageLayoutView="0" workbookViewId="0" topLeftCell="A1">
      <selection activeCell="D50" sqref="D50"/>
    </sheetView>
  </sheetViews>
  <sheetFormatPr defaultColWidth="9.140625" defaultRowHeight="12.75"/>
  <cols>
    <col min="1" max="16384" width="9.140625" style="23" customWidth="1"/>
  </cols>
  <sheetData/>
  <sheetProtection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КИТ (ч.2)</dc:title>
  <dc:subject>Анализ использования рабочего времени</dc:subject>
  <dc:creator>Барышев Павел Евгеньевич</dc:creator>
  <cp:keywords>Выработка, рабочий, работающий</cp:keywords>
  <dc:description/>
  <cp:lastModifiedBy>stud601-5</cp:lastModifiedBy>
  <dcterms:created xsi:type="dcterms:W3CDTF">2009-04-19T15:06:55Z</dcterms:created>
  <dcterms:modified xsi:type="dcterms:W3CDTF">2009-05-06T09:42:13Z</dcterms:modified>
  <cp:category>Статистика промышленности</cp:category>
  <cp:version/>
  <cp:contentType/>
  <cp:contentStatus/>
</cp:coreProperties>
</file>