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Заставка" sheetId="1" r:id="rId1"/>
    <sheet name="Задание" sheetId="2" r:id="rId2"/>
    <sheet name="Диаграмма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<sst xmlns="http://schemas.openxmlformats.org/spreadsheetml/2006/main" count="19" uniqueCount="19">
  <si>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План погашения кредита</t>
  </si>
  <si>
    <t>Год t</t>
  </si>
  <si>
    <t>Итого</t>
  </si>
  <si>
    <t>Экономия фирмы по погашению долга за счет создания погасительного фонда составляет:</t>
  </si>
  <si>
    <t>∆D=</t>
  </si>
  <si>
    <t>-</t>
  </si>
  <si>
    <r>
      <t>Выплата процентных платежей I</t>
    </r>
    <r>
      <rPr>
        <b/>
        <vertAlign val="subscript"/>
        <sz val="10"/>
        <rFont val="Arial Cyr"/>
        <family val="0"/>
      </rPr>
      <t>t</t>
    </r>
  </si>
  <si>
    <r>
      <t>Взносы в погасительный фонд R</t>
    </r>
    <r>
      <rPr>
        <b/>
        <vertAlign val="subscript"/>
        <sz val="10"/>
        <rFont val="Arial Cyr"/>
        <family val="0"/>
      </rPr>
      <t>t</t>
    </r>
  </si>
  <si>
    <r>
      <t>Накопления на конец года в погасительном фонде S</t>
    </r>
    <r>
      <rPr>
        <b/>
        <vertAlign val="subscript"/>
        <sz val="10"/>
        <rFont val="Arial Cyr"/>
        <family val="0"/>
      </rPr>
      <t>t</t>
    </r>
  </si>
  <si>
    <r>
      <t>Расходы по амортизации займа (срочные уплаты) Y</t>
    </r>
    <r>
      <rPr>
        <b/>
        <vertAlign val="subscript"/>
        <sz val="10"/>
        <rFont val="Arial Cyr"/>
        <family val="0"/>
      </rPr>
      <t>t</t>
    </r>
  </si>
  <si>
    <t>млн. руб.</t>
  </si>
  <si>
    <t>В миллионах рублей</t>
  </si>
  <si>
    <t>D</t>
  </si>
  <si>
    <t>n</t>
  </si>
  <si>
    <t>g</t>
  </si>
  <si>
    <t>i</t>
  </si>
  <si>
    <t>R</t>
  </si>
  <si>
    <r>
      <t>S</t>
    </r>
    <r>
      <rPr>
        <b/>
        <vertAlign val="subscript"/>
        <sz val="10"/>
        <rFont val="Arial Cyr"/>
        <family val="0"/>
      </rPr>
      <t>N;i</t>
    </r>
  </si>
  <si>
    <r>
      <t>S</t>
    </r>
    <r>
      <rPr>
        <b/>
        <vertAlign val="subscript"/>
        <sz val="10"/>
        <rFont val="Arial Cyr"/>
        <family val="0"/>
      </rPr>
      <t>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</si>
</sst>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vertAlign val="subscript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b/>
      <sz val="19"/>
      <color indexed="20"/>
      <name val="Arial Cyr"/>
      <family val="0"/>
    </font>
    <font>
      <b/>
      <sz val="14.7"/>
      <color indexed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8" borderId="0" xfId="0" applyFill="1" applyBorder="1" applyAlignment="1">
      <alignment horizontal="center" vertical="center"/>
    </xf>
    <xf numFmtId="0" fontId="0" fillId="8" borderId="0" xfId="0" applyFill="1" applyAlignment="1">
      <alignment/>
    </xf>
    <xf numFmtId="0" fontId="0" fillId="8" borderId="0" xfId="0" applyFill="1" applyBorder="1" applyAlignment="1">
      <alignment horizontal="center" vertical="justify"/>
    </xf>
    <xf numFmtId="0" fontId="0" fillId="8" borderId="0" xfId="0" applyFill="1" applyBorder="1" applyAlignment="1">
      <alignment horizontal="center" vertical="justify" wrapText="1"/>
    </xf>
    <xf numFmtId="0" fontId="0" fillId="8" borderId="0" xfId="0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0" fontId="0" fillId="8" borderId="0" xfId="0" applyFill="1" applyBorder="1" applyAlignment="1">
      <alignment/>
    </xf>
    <xf numFmtId="164" fontId="0" fillId="8" borderId="0" xfId="0" applyNumberFormat="1" applyFill="1" applyBorder="1" applyAlignment="1">
      <alignment/>
    </xf>
    <xf numFmtId="17" fontId="0" fillId="8" borderId="0" xfId="0" applyNumberFormat="1" applyFill="1" applyAlignment="1">
      <alignment/>
    </xf>
    <xf numFmtId="0" fontId="0" fillId="0" borderId="0" xfId="0" applyAlignment="1" applyProtection="1">
      <alignment/>
      <protection/>
    </xf>
    <xf numFmtId="0" fontId="26" fillId="0" borderId="10" xfId="0" applyFont="1" applyBorder="1" applyAlignment="1" applyProtection="1">
      <alignment horizontal="justify" vertical="center" wrapText="1"/>
      <protection/>
    </xf>
    <xf numFmtId="0" fontId="26" fillId="0" borderId="11" xfId="0" applyFont="1" applyBorder="1" applyAlignment="1" applyProtection="1">
      <alignment horizontal="justify" vertical="center" wrapText="1"/>
      <protection/>
    </xf>
    <xf numFmtId="0" fontId="26" fillId="0" borderId="12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/>
      <protection/>
    </xf>
    <xf numFmtId="164" fontId="2" fillId="0" borderId="17" xfId="0" applyNumberFormat="1" applyFont="1" applyBorder="1" applyAlignment="1" applyProtection="1">
      <alignment horizontal="center"/>
      <protection/>
    </xf>
    <xf numFmtId="164" fontId="2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164" fontId="2" fillId="0" borderId="19" xfId="0" applyNumberFormat="1" applyFont="1" applyBorder="1" applyAlignment="1" applyProtection="1">
      <alignment horizontal="center"/>
      <protection/>
    </xf>
    <xf numFmtId="164" fontId="2" fillId="0" borderId="18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164" fontId="2" fillId="0" borderId="21" xfId="0" applyNumberFormat="1" applyFont="1" applyBorder="1" applyAlignment="1" applyProtection="1">
      <alignment horizontal="center"/>
      <protection/>
    </xf>
    <xf numFmtId="164" fontId="2" fillId="0" borderId="20" xfId="0" applyNumberFormat="1" applyFont="1" applyBorder="1" applyAlignment="1" applyProtection="1">
      <alignment horizontal="center"/>
      <protection/>
    </xf>
    <xf numFmtId="0" fontId="2" fillId="24" borderId="22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 locked="0"/>
    </xf>
    <xf numFmtId="164" fontId="2" fillId="0" borderId="24" xfId="0" applyNumberFormat="1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800080"/>
                </a:solidFill>
                <a:latin typeface="Arial Cyr"/>
                <a:ea typeface="Arial Cyr"/>
                <a:cs typeface="Arial Cyr"/>
              </a:rPr>
              <a:t>Расходы по амортизации займа (срочные уплаты)</a:t>
            </a:r>
          </a:p>
        </c:rich>
      </c:tx>
      <c:layout>
        <c:manualLayout>
          <c:xMode val="factor"/>
          <c:yMode val="factor"/>
          <c:x val="0.0455"/>
          <c:y val="0.02125"/>
        </c:manualLayout>
      </c:layout>
      <c:spPr>
        <a:solidFill>
          <a:srgbClr val="CCFFFF"/>
        </a:solidFill>
        <a:ln w="25400">
          <a:solidFill>
            <a:srgbClr val="3333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7"/>
          <c:y val="0.12675"/>
          <c:w val="0.9637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v>Расход по амортизации займа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Задание!$F$16:$F$19</c:f>
              <c:numCache>
                <c:ptCount val="4"/>
                <c:pt idx="0">
                  <c:v>1.4773540185304883</c:v>
                </c:pt>
                <c:pt idx="1">
                  <c:v>1.5093540185304883</c:v>
                </c:pt>
                <c:pt idx="2">
                  <c:v>1.5439140185304885</c:v>
                </c:pt>
                <c:pt idx="3">
                  <c:v>1.5812388185304886</c:v>
                </c:pt>
              </c:numCache>
            </c:numRef>
          </c:val>
        </c:ser>
        <c:axId val="38661891"/>
        <c:axId val="12412700"/>
      </c:barChart>
      <c:catAx>
        <c:axId val="3866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год</a:t>
                </a:r>
              </a:p>
            </c:rich>
          </c:tx>
          <c:layout>
            <c:manualLayout>
              <c:xMode val="factor"/>
              <c:yMode val="factor"/>
              <c:x val="0.015"/>
              <c:y val="0.1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12700"/>
        <c:crosses val="autoZero"/>
        <c:auto val="1"/>
        <c:lblOffset val="100"/>
        <c:tickLblSkip val="1"/>
        <c:noMultiLvlLbl val="0"/>
      </c:catAx>
      <c:valAx>
        <c:axId val="124127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руб.</a:t>
                </a:r>
              </a:p>
            </c:rich>
          </c:tx>
          <c:layout>
            <c:manualLayout>
              <c:xMode val="factor"/>
              <c:yMode val="factor"/>
              <c:x val="0.023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61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75"/>
          <c:y val="0.91475"/>
          <c:w val="0.3275"/>
          <c:h val="0.053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7676"/>
        </a:gs>
        <a:gs pos="50000">
          <a:srgbClr val="CCFFFF"/>
        </a:gs>
        <a:gs pos="100000">
          <a:srgbClr val="5E7676"/>
        </a:gs>
      </a:gsLst>
      <a:lin ang="5400000" scaled="1"/>
    </a:gradFill>
    <a:ln w="25400">
      <a:solidFill>
        <a:srgbClr val="000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10</xdr:row>
      <xdr:rowOff>85725</xdr:rowOff>
    </xdr:from>
    <xdr:to>
      <xdr:col>14</xdr:col>
      <xdr:colOff>581025</xdr:colOff>
      <xdr:row>34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2886075" y="1704975"/>
          <a:ext cx="7296150" cy="3914775"/>
        </a:xfrm>
        <a:prstGeom prst="rect"/>
        <a:noFill/>
      </xdr:spPr>
      <xdr:txBody>
        <a:bodyPr fromWordArt="1" wrap="none" lIns="91440" tIns="45720" rIns="91440" bIns="45720">
          <a:prstTxWarp prst="textDeflate"/>
        </a:bodyPr>
        <a:p>
          <a:pPr algn="ctr"/>
          <a:r>
            <a:rPr sz="6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"Формирование фондапогашения"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17</xdr:col>
      <xdr:colOff>666750</xdr:colOff>
      <xdr:row>41</xdr:row>
      <xdr:rowOff>114300</xdr:rowOff>
    </xdr:to>
    <xdr:graphicFrame>
      <xdr:nvGraphicFramePr>
        <xdr:cNvPr id="1" name="Chart 6"/>
        <xdr:cNvGraphicFramePr/>
      </xdr:nvGraphicFramePr>
      <xdr:xfrm>
        <a:off x="895350" y="990600"/>
        <a:ext cx="117919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4">
      <selection activeCell="H41" sqref="H41"/>
    </sheetView>
  </sheetViews>
  <sheetFormatPr defaultColWidth="9.00390625" defaultRowHeight="12.75"/>
  <sheetData/>
  <sheetProtection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4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9.125" style="10" customWidth="1"/>
    <col min="2" max="2" width="15.625" style="10" customWidth="1"/>
    <col min="3" max="3" width="12.375" style="10" customWidth="1"/>
    <col min="4" max="4" width="17.375" style="10" customWidth="1"/>
    <col min="5" max="5" width="23.25390625" style="10" customWidth="1"/>
    <col min="6" max="6" width="18.00390625" style="10" customWidth="1"/>
    <col min="7" max="16384" width="9.125" style="10" customWidth="1"/>
  </cols>
  <sheetData>
    <row r="1" ht="30" customHeight="1" thickBot="1"/>
    <row r="2" spans="2:12" ht="81" customHeight="1" thickBot="1">
      <c r="B2" s="11" t="str">
        <f>"      Фирма получила кредит D="&amp;$C$5&amp;"млн.руб. на n="&amp;$C$6&amp;" года под g="&amp;$C$7&amp;"% сложных годовых в банке А. Кредитный контракт предусматривает погашение долга разовым платежом. Одновременно с получением кредита фирма начала создавать погасительный фонд, для чего открыла счёт в банке Б. На размещённые средства банк Б начисляет i= "&amp;$C$8&amp;"% годовых."</f>
        <v>      Фирма получила кредит D=5млн.руб. на n=4 года под g=8% сложных годовых в банке А. Кредитный контракт предусматривает погашение долга разовым платежом. Одновременно с получением кредита фирма начала создавать погасительный фонд, для чего открыла счёт в банке Б. На размещённые средства банк Б начисляет i= 10% годовых.</v>
      </c>
      <c r="C2" s="12"/>
      <c r="D2" s="12"/>
      <c r="E2" s="12"/>
      <c r="F2" s="13"/>
      <c r="G2" s="14"/>
      <c r="H2" s="14"/>
      <c r="I2" s="14"/>
      <c r="J2" s="14"/>
      <c r="K2" s="14"/>
      <c r="L2" s="14"/>
    </row>
    <row r="3" spans="2:12" ht="1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ht="13.5" thickBot="1"/>
    <row r="5" spans="2:15" ht="12.75">
      <c r="B5" s="40" t="s">
        <v>12</v>
      </c>
      <c r="C5" s="35">
        <v>5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2:15" ht="12.75">
      <c r="B6" s="21" t="s">
        <v>13</v>
      </c>
      <c r="C6" s="36">
        <v>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2:15" ht="12.75">
      <c r="B7" s="21" t="s">
        <v>14</v>
      </c>
      <c r="C7" s="37">
        <v>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2:15" ht="12.75">
      <c r="B8" s="21" t="s">
        <v>15</v>
      </c>
      <c r="C8" s="37">
        <v>10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2:3" ht="14.25">
      <c r="B9" s="21" t="s">
        <v>17</v>
      </c>
      <c r="C9" s="38">
        <f>((1+C8%)^C6-1)/C8%</f>
        <v>4.641000000000004</v>
      </c>
    </row>
    <row r="10" spans="2:3" ht="12.75">
      <c r="B10" s="21" t="s">
        <v>16</v>
      </c>
      <c r="C10" s="38">
        <f>C5/C9</f>
        <v>1.0773540185304884</v>
      </c>
    </row>
    <row r="11" spans="2:3" ht="15" thickBot="1">
      <c r="B11" s="41" t="s">
        <v>18</v>
      </c>
      <c r="C11" s="39">
        <v>0</v>
      </c>
    </row>
    <row r="13" ht="16.5" thickBot="1">
      <c r="F13" s="16" t="s">
        <v>11</v>
      </c>
    </row>
    <row r="14" spans="2:6" ht="13.5" thickBot="1">
      <c r="B14" s="17" t="s">
        <v>0</v>
      </c>
      <c r="C14" s="18"/>
      <c r="D14" s="18"/>
      <c r="E14" s="18"/>
      <c r="F14" s="19"/>
    </row>
    <row r="15" spans="2:6" s="20" customFormat="1" ht="54.75" customHeight="1" thickBot="1">
      <c r="B15" s="33" t="s">
        <v>1</v>
      </c>
      <c r="C15" s="34" t="s">
        <v>6</v>
      </c>
      <c r="D15" s="33" t="s">
        <v>7</v>
      </c>
      <c r="E15" s="34" t="s">
        <v>8</v>
      </c>
      <c r="F15" s="33" t="s">
        <v>9</v>
      </c>
    </row>
    <row r="16" spans="2:6" ht="12.75">
      <c r="B16" s="30">
        <v>1</v>
      </c>
      <c r="C16" s="31">
        <f>$C$5*POWER(1+$C$7%,B16-1)*$C$7%</f>
        <v>0.4</v>
      </c>
      <c r="D16" s="32">
        <f>$C$10</f>
        <v>1.0773540185304884</v>
      </c>
      <c r="E16" s="31">
        <f>C11*(1+$C$8%)+$C$10</f>
        <v>1.0773540185304884</v>
      </c>
      <c r="F16" s="32">
        <f>C16+D16</f>
        <v>1.4773540185304883</v>
      </c>
    </row>
    <row r="17" spans="2:6" ht="12.75">
      <c r="B17" s="21">
        <v>2</v>
      </c>
      <c r="C17" s="22">
        <f>$C$5*POWER(1+$C$7%,B17-1)*$C$7%</f>
        <v>0.43200000000000005</v>
      </c>
      <c r="D17" s="23">
        <f>$C$10</f>
        <v>1.0773540185304884</v>
      </c>
      <c r="E17" s="22">
        <f>E16*(1+$C$8%)+$C$10</f>
        <v>2.2624434389140258</v>
      </c>
      <c r="F17" s="23">
        <f>C17+D17</f>
        <v>1.5093540185304883</v>
      </c>
    </row>
    <row r="18" spans="2:6" ht="12.75">
      <c r="B18" s="21">
        <v>3</v>
      </c>
      <c r="C18" s="22">
        <f>$C$5*POWER(1+$C$7%,B18-1)*$C$7%</f>
        <v>0.4665600000000001</v>
      </c>
      <c r="D18" s="23">
        <f>$C$10</f>
        <v>1.0773540185304884</v>
      </c>
      <c r="E18" s="22">
        <f>E17*(1+$C$8%)+$C$10</f>
        <v>3.566041801335917</v>
      </c>
      <c r="F18" s="23">
        <f>C18+D18</f>
        <v>1.5439140185304885</v>
      </c>
    </row>
    <row r="19" spans="2:6" ht="12.75">
      <c r="B19" s="21">
        <v>4</v>
      </c>
      <c r="C19" s="22">
        <f>$C$5*POWER(1+$C$7%,B19-1)*$C$7%</f>
        <v>0.5038848000000001</v>
      </c>
      <c r="D19" s="23">
        <f>$C$10</f>
        <v>1.0773540185304884</v>
      </c>
      <c r="E19" s="22">
        <f>E18*(1+$C$8%)+$C$10</f>
        <v>4.999999999999997</v>
      </c>
      <c r="F19" s="23">
        <f>C19+D19</f>
        <v>1.5812388185304886</v>
      </c>
    </row>
    <row r="20" spans="2:6" ht="13.5" thickBot="1">
      <c r="B20" s="24" t="s">
        <v>2</v>
      </c>
      <c r="C20" s="25">
        <f>SUM(C16:C19)</f>
        <v>1.8024448000000004</v>
      </c>
      <c r="D20" s="26">
        <f>SUM(D16:D19)</f>
        <v>4.309416074121954</v>
      </c>
      <c r="E20" s="25" t="s">
        <v>5</v>
      </c>
      <c r="F20" s="26">
        <f>SUM(F16:F19)</f>
        <v>6.111860874121954</v>
      </c>
    </row>
    <row r="23" ht="12.75">
      <c r="B23" s="27" t="s">
        <v>3</v>
      </c>
    </row>
    <row r="24" spans="2:4" ht="12.75">
      <c r="B24" s="28" t="s">
        <v>4</v>
      </c>
      <c r="C24" s="29">
        <f>C5*(1+C7%)^C6-F20</f>
        <v>0.6905839258780482</v>
      </c>
      <c r="D24" s="27" t="s">
        <v>10</v>
      </c>
    </row>
  </sheetData>
  <sheetProtection sheet="1" objects="1" scenarios="1" selectLockedCells="1"/>
  <mergeCells count="2">
    <mergeCell ref="B14:F14"/>
    <mergeCell ref="B2:F2"/>
  </mergeCells>
  <dataValidations count="3">
    <dataValidation type="decimal" operator="greaterThan" allowBlank="1" showInputMessage="1" showErrorMessage="1" errorTitle="Ошибка при вводе значения" error="Данное значение не может быть отрицательным" sqref="C9:C10 C5:C6">
      <formula1>0</formula1>
    </dataValidation>
    <dataValidation type="decimal" operator="equal" allowBlank="1" showInputMessage="1" showErrorMessage="1" errorTitle="Ошибка ввода" error="Данный параметр равен нулю" sqref="C11">
      <formula1>0</formula1>
    </dataValidation>
    <dataValidation type="decimal" operator="greaterThanOrEqual" allowBlank="1" showInputMessage="1" showErrorMessage="1" errorTitle="Ошибка при вводе значения" error="Данное значение не может быть отрицательным" sqref="C7 C8">
      <formula1>0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1"/>
  <sheetViews>
    <sheetView showGridLines="0" zoomScalePageLayoutView="0" workbookViewId="0" topLeftCell="A1">
      <selection activeCell="F4" sqref="F4"/>
    </sheetView>
  </sheetViews>
  <sheetFormatPr defaultColWidth="9.00390625" defaultRowHeight="12.75"/>
  <cols>
    <col min="1" max="2" width="9.125" style="2" customWidth="1"/>
    <col min="3" max="3" width="9.625" style="2" customWidth="1"/>
    <col min="4" max="5" width="9.875" style="2" customWidth="1"/>
    <col min="6" max="6" width="9.75390625" style="2" customWidth="1"/>
    <col min="7" max="16384" width="9.125" style="2" customWidth="1"/>
  </cols>
  <sheetData>
    <row r="2" spans="2:6" ht="13.5" customHeight="1">
      <c r="B2" s="1"/>
      <c r="C2" s="1"/>
      <c r="D2" s="1"/>
      <c r="E2" s="1"/>
      <c r="F2" s="1"/>
    </row>
    <row r="3" spans="2:6" ht="13.5" customHeight="1">
      <c r="B3" s="3"/>
      <c r="C3" s="4"/>
      <c r="D3" s="3"/>
      <c r="E3" s="3"/>
      <c r="F3" s="3"/>
    </row>
    <row r="4" spans="2:6" ht="12.75">
      <c r="B4" s="5"/>
      <c r="C4" s="6"/>
      <c r="D4" s="6"/>
      <c r="E4" s="6"/>
      <c r="F4" s="6"/>
    </row>
    <row r="5" spans="2:6" ht="12.75">
      <c r="B5" s="5"/>
      <c r="C5" s="6"/>
      <c r="D5" s="6"/>
      <c r="E5" s="6"/>
      <c r="F5" s="6"/>
    </row>
    <row r="6" spans="2:6" ht="12.75">
      <c r="B6" s="5"/>
      <c r="C6" s="6"/>
      <c r="D6" s="6"/>
      <c r="E6" s="6"/>
      <c r="F6" s="6"/>
    </row>
    <row r="7" spans="2:6" ht="12.75">
      <c r="B7" s="5"/>
      <c r="C7" s="6"/>
      <c r="D7" s="6"/>
      <c r="E7" s="6"/>
      <c r="F7" s="6"/>
    </row>
    <row r="8" spans="2:6" ht="12.75">
      <c r="B8" s="1"/>
      <c r="C8" s="6"/>
      <c r="D8" s="6"/>
      <c r="E8" s="6"/>
      <c r="F8" s="6"/>
    </row>
    <row r="9" spans="2:6" ht="12.75">
      <c r="B9" s="7"/>
      <c r="C9" s="7"/>
      <c r="D9" s="7"/>
      <c r="E9" s="7"/>
      <c r="F9" s="7"/>
    </row>
    <row r="10" spans="2:6" ht="12.75">
      <c r="B10" s="7"/>
      <c r="C10" s="7"/>
      <c r="D10" s="7"/>
      <c r="E10" s="7"/>
      <c r="F10" s="7"/>
    </row>
    <row r="11" spans="2:6" ht="12.75">
      <c r="B11" s="7"/>
      <c r="C11" s="7"/>
      <c r="D11" s="7"/>
      <c r="E11" s="7"/>
      <c r="F11" s="7"/>
    </row>
    <row r="12" spans="2:6" ht="12.75">
      <c r="B12" s="7"/>
      <c r="C12" s="8"/>
      <c r="D12" s="7"/>
      <c r="E12" s="7"/>
      <c r="F12" s="7"/>
    </row>
    <row r="13" spans="2:6" ht="12.75">
      <c r="B13" s="7"/>
      <c r="C13" s="7"/>
      <c r="D13" s="7"/>
      <c r="E13" s="7"/>
      <c r="F13" s="7"/>
    </row>
    <row r="31" ht="12.75">
      <c r="F31" s="9"/>
    </row>
  </sheetData>
  <sheetProtection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Севернев А.М.</Manager>
  <Company>БГУИР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КИТ(ч.2)</dc:title>
  <dc:subject>Формирование фонда погашения</dc:subject>
  <dc:creator>Таяновская А.Ю.</dc:creator>
  <cp:keywords>Фонд погашения, кредит, годовой процент</cp:keywords>
  <dc:description/>
  <cp:lastModifiedBy>User</cp:lastModifiedBy>
  <dcterms:created xsi:type="dcterms:W3CDTF">2009-04-03T08:17:27Z</dcterms:created>
  <dcterms:modified xsi:type="dcterms:W3CDTF">2009-05-27T07:26:59Z</dcterms:modified>
  <cp:category>720601</cp:category>
  <cp:version/>
  <cp:contentType/>
  <cp:contentStatus/>
</cp:coreProperties>
</file>