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935" firstSheet="1" activeTab="2"/>
  </bookViews>
  <sheets>
    <sheet name="2.1 Саати" sheetId="1" r:id="rId1"/>
    <sheet name="2.2 Метод предпочтений" sheetId="2" r:id="rId2"/>
    <sheet name="2.3 Метод ранга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<sst xmlns="http://schemas.openxmlformats.org/spreadsheetml/2006/main" count="80" uniqueCount="49">
  <si>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Vi</t>
  </si>
  <si>
    <t>Ci</t>
  </si>
  <si>
    <t>A1</t>
  </si>
  <si>
    <t>A2</t>
  </si>
  <si>
    <t>A3</t>
  </si>
  <si>
    <t>A4</t>
  </si>
  <si>
    <t>C=</t>
  </si>
  <si>
    <t>запустить спутник</t>
  </si>
  <si>
    <t>построить сеть наземных</t>
  </si>
  <si>
    <t>проложить проводную линию</t>
  </si>
  <si>
    <t>приобрести право на канал использования</t>
  </si>
  <si>
    <t>Проверка на непротиворечивость</t>
  </si>
  <si>
    <t>Суммы столбцов:</t>
  </si>
  <si>
    <t>R1</t>
  </si>
  <si>
    <t>R2</t>
  </si>
  <si>
    <t>R3</t>
  </si>
  <si>
    <t>R4</t>
  </si>
  <si>
    <t>l=</t>
  </si>
  <si>
    <t>ИС=</t>
  </si>
  <si>
    <t>N=</t>
  </si>
  <si>
    <t>СлС=</t>
  </si>
  <si>
    <t>(по таблице)</t>
  </si>
  <si>
    <t>ОС=</t>
  </si>
  <si>
    <t>Эксперты</t>
  </si>
  <si>
    <t>Альтернативы (факторы)</t>
  </si>
  <si>
    <t>Преобразуем по формуле: Bij = N - Xij</t>
  </si>
  <si>
    <t>Суммы преобразованных оценок:</t>
  </si>
  <si>
    <t>С1</t>
  </si>
  <si>
    <t>С2</t>
  </si>
  <si>
    <t>С3</t>
  </si>
  <si>
    <t>С4</t>
  </si>
  <si>
    <t>С=</t>
  </si>
  <si>
    <t>Веса альтернатив</t>
  </si>
  <si>
    <t>V1</t>
  </si>
  <si>
    <t>V2</t>
  </si>
  <si>
    <t>V3</t>
  </si>
  <si>
    <t>V4</t>
  </si>
  <si>
    <t>Проверка согласованности</t>
  </si>
  <si>
    <t>S1</t>
  </si>
  <si>
    <t>S2</t>
  </si>
  <si>
    <t>S3</t>
  </si>
  <si>
    <t>S4</t>
  </si>
  <si>
    <t>M=</t>
  </si>
  <si>
    <t>A=</t>
  </si>
  <si>
    <t>S=</t>
  </si>
  <si>
    <t>W=</t>
  </si>
  <si>
    <t>Матрица оценок экспертов</t>
  </si>
  <si>
    <t>Суммарные оценки альтернатив всеми экспертами</t>
  </si>
  <si>
    <t>Сумма всех оценок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</si>
</sst>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11" sqref="C11"/>
    </sheetView>
  </sheetViews>
  <sheetFormatPr defaultColWidth="9.00390625" defaultRowHeight="12.75"/>
  <cols>
    <col min="1" max="1" width="13.875" style="0" customWidth="1"/>
    <col min="2" max="3" width="9.25390625" style="0" bestFit="1" customWidth="1"/>
    <col min="4" max="5" width="11.625" style="0" bestFit="1" customWidth="1"/>
    <col min="6" max="6" width="13.00390625" style="0" customWidth="1"/>
  </cols>
  <sheetData>
    <row r="1" spans="1:5" ht="12.75">
      <c r="A1" s="2"/>
      <c r="B1" s="2" t="s">
        <v>2</v>
      </c>
      <c r="C1" s="2" t="s">
        <v>3</v>
      </c>
      <c r="D1" s="2" t="s">
        <v>4</v>
      </c>
      <c r="E1" s="2" t="s">
        <v>5</v>
      </c>
    </row>
    <row r="2" spans="1:5" ht="12.75">
      <c r="A2" s="2" t="s">
        <v>2</v>
      </c>
      <c r="B2" s="4">
        <v>1</v>
      </c>
      <c r="C2" s="4">
        <v>0.2</v>
      </c>
      <c r="D2" s="4">
        <v>3</v>
      </c>
      <c r="E2" s="4">
        <v>5</v>
      </c>
    </row>
    <row r="3" spans="1:5" ht="12.75">
      <c r="A3" s="2" t="s">
        <v>3</v>
      </c>
      <c r="B3" s="4">
        <v>5</v>
      </c>
      <c r="C3" s="4">
        <v>1</v>
      </c>
      <c r="D3" s="4">
        <v>7</v>
      </c>
      <c r="E3" s="4">
        <v>9</v>
      </c>
    </row>
    <row r="4" spans="1:5" ht="12.75">
      <c r="A4" s="2" t="s">
        <v>4</v>
      </c>
      <c r="B4" s="4">
        <v>0.3333333333333333</v>
      </c>
      <c r="C4" s="4">
        <v>0.14285714285714285</v>
      </c>
      <c r="D4" s="4">
        <v>1</v>
      </c>
      <c r="E4" s="4">
        <v>3</v>
      </c>
    </row>
    <row r="5" spans="1:5" ht="12.75">
      <c r="A5" s="2" t="s">
        <v>5</v>
      </c>
      <c r="B5" s="4">
        <v>0.2</v>
      </c>
      <c r="C5" s="4">
        <v>0.1111111111111111</v>
      </c>
      <c r="D5" s="4">
        <v>0.3333333333333333</v>
      </c>
      <c r="E5" s="4">
        <v>1</v>
      </c>
    </row>
    <row r="10" spans="3:5" ht="12.75">
      <c r="C10" t="s">
        <v>1</v>
      </c>
      <c r="E10" t="s">
        <v>0</v>
      </c>
    </row>
    <row r="11" spans="1:6" ht="25.5">
      <c r="A11" s="6" t="s">
        <v>7</v>
      </c>
      <c r="B11" s="7"/>
      <c r="C11" s="8">
        <f>PRODUCT(B2:E2)^0.25</f>
        <v>1.3160740129524926</v>
      </c>
      <c r="D11" s="7"/>
      <c r="E11" s="8">
        <f>C11/$C$15</f>
        <v>0.2044514274688244</v>
      </c>
      <c r="F11">
        <f>IF(MAX($E$11:$E$14)=E11,"оптимальное","")</f>
      </c>
    </row>
    <row r="12" spans="1:6" ht="63.75">
      <c r="A12" s="6" t="s">
        <v>10</v>
      </c>
      <c r="B12" s="7"/>
      <c r="C12" s="8">
        <f>PRODUCT(B3:E3)^0.25</f>
        <v>4.212865930610521</v>
      </c>
      <c r="D12" s="7"/>
      <c r="E12" s="8">
        <f>C12/$C$15</f>
        <v>0.6544665761736231</v>
      </c>
      <c r="F12" t="str">
        <f>IF(MAX($E$11:$E$14)=E12,"оптимальное","")</f>
        <v>оптимальное</v>
      </c>
    </row>
    <row r="13" spans="1:6" ht="25.5">
      <c r="A13" s="6" t="s">
        <v>8</v>
      </c>
      <c r="B13" s="7"/>
      <c r="C13" s="8">
        <f>PRODUCT(B4:E4)^0.25</f>
        <v>0.6147881529512643</v>
      </c>
      <c r="D13" s="7"/>
      <c r="E13" s="8">
        <f>C13/$C$15</f>
        <v>0.0955070263714304</v>
      </c>
      <c r="F13">
        <f>IF(MAX($E$11:$E$14)=E13,"оптимальное","")</f>
      </c>
    </row>
    <row r="14" spans="1:6" ht="38.25">
      <c r="A14" s="6" t="s">
        <v>9</v>
      </c>
      <c r="B14" s="7"/>
      <c r="C14" s="8">
        <f>PRODUCT(B5:E5)^0.25</f>
        <v>0.2933705789311311</v>
      </c>
      <c r="D14" s="7"/>
      <c r="E14" s="8">
        <f>C14/$C$15</f>
        <v>0.04557496998612214</v>
      </c>
      <c r="F14">
        <f>IF(MAX($E$11:$E$14)=E14,"оптимальное","")</f>
      </c>
    </row>
    <row r="15" spans="2:3" ht="12.75">
      <c r="B15" s="3" t="s">
        <v>6</v>
      </c>
      <c r="C15" s="1">
        <f>SUM(C11:C14)</f>
        <v>6.437098675445409</v>
      </c>
    </row>
    <row r="17" spans="1:5" ht="12.75">
      <c r="A17" s="9" t="s">
        <v>11</v>
      </c>
      <c r="B17" s="9"/>
      <c r="C17" s="9"/>
      <c r="D17" s="9"/>
      <c r="E17" s="9"/>
    </row>
    <row r="19" spans="1:5" ht="24.75" customHeight="1">
      <c r="A19" s="5" t="s">
        <v>12</v>
      </c>
      <c r="B19" t="s">
        <v>13</v>
      </c>
      <c r="C19" t="s">
        <v>14</v>
      </c>
      <c r="D19" t="s">
        <v>15</v>
      </c>
      <c r="E19" t="s">
        <v>16</v>
      </c>
    </row>
    <row r="20" spans="2:5" ht="12.75">
      <c r="B20" s="1">
        <f>SUM(B2:B5)</f>
        <v>6.533333333333333</v>
      </c>
      <c r="C20" s="1">
        <f>SUM(C2:C5)</f>
        <v>1.453968253968254</v>
      </c>
      <c r="D20" s="1">
        <f>SUM(D2:D5)</f>
        <v>11.333333333333334</v>
      </c>
      <c r="E20" s="1">
        <f>SUM(E2:E5)</f>
        <v>18</v>
      </c>
    </row>
    <row r="22" spans="1:5" ht="18">
      <c r="A22" s="10" t="s">
        <v>17</v>
      </c>
      <c r="B22">
        <f>B20*E11+C20*E12+D20*E13+E20*E14</f>
        <v>4.1900853764624735</v>
      </c>
      <c r="D22" s="3" t="s">
        <v>19</v>
      </c>
      <c r="E22">
        <v>4</v>
      </c>
    </row>
    <row r="24" spans="1:2" ht="12.75">
      <c r="A24" s="3" t="s">
        <v>18</v>
      </c>
      <c r="B24">
        <f>(B22-E22)/(E22-1)</f>
        <v>0.06336179215415783</v>
      </c>
    </row>
    <row r="25" spans="1:3" ht="12.75">
      <c r="A25" s="3" t="s">
        <v>20</v>
      </c>
      <c r="B25">
        <v>0.9</v>
      </c>
      <c r="C25" t="s">
        <v>21</v>
      </c>
    </row>
    <row r="26" spans="1:2" ht="12.75">
      <c r="A26" t="s">
        <v>22</v>
      </c>
      <c r="B26">
        <f>B24/B25</f>
        <v>0.07040199128239759</v>
      </c>
    </row>
  </sheetData>
  <mergeCells count="1">
    <mergeCell ref="A17:E1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E7" sqref="A3:E7"/>
    </sheetView>
  </sheetViews>
  <sheetFormatPr defaultColWidth="9.00390625" defaultRowHeight="12.75"/>
  <cols>
    <col min="1" max="1" width="10.875" style="0" customWidth="1"/>
    <col min="2" max="2" width="10.25390625" style="0" bestFit="1" customWidth="1"/>
  </cols>
  <sheetData>
    <row r="3" spans="1:5" ht="12.75">
      <c r="A3" s="2"/>
      <c r="B3" s="12" t="s">
        <v>24</v>
      </c>
      <c r="C3" s="12"/>
      <c r="D3" s="12"/>
      <c r="E3" s="12"/>
    </row>
    <row r="4" spans="1:5" ht="12.75">
      <c r="A4" s="13" t="s">
        <v>23</v>
      </c>
      <c r="B4" s="14" t="s">
        <v>2</v>
      </c>
      <c r="C4" s="14" t="s">
        <v>3</v>
      </c>
      <c r="D4" s="14" t="s">
        <v>4</v>
      </c>
      <c r="E4" s="14" t="s">
        <v>5</v>
      </c>
    </row>
    <row r="5" spans="1:5" ht="12.75">
      <c r="A5" s="13">
        <v>1</v>
      </c>
      <c r="B5" s="15">
        <v>2</v>
      </c>
      <c r="C5" s="15">
        <v>1</v>
      </c>
      <c r="D5" s="15">
        <v>3</v>
      </c>
      <c r="E5" s="15">
        <v>4</v>
      </c>
    </row>
    <row r="6" spans="1:5" ht="12.75">
      <c r="A6" s="13">
        <v>2</v>
      </c>
      <c r="B6" s="15">
        <v>1</v>
      </c>
      <c r="C6" s="15">
        <v>3</v>
      </c>
      <c r="D6" s="15">
        <v>2</v>
      </c>
      <c r="E6" s="15">
        <v>4</v>
      </c>
    </row>
    <row r="7" spans="1:5" ht="12.75">
      <c r="A7" s="13">
        <v>3</v>
      </c>
      <c r="B7" s="15">
        <v>3</v>
      </c>
      <c r="C7" s="15">
        <v>1</v>
      </c>
      <c r="D7" s="15">
        <v>2</v>
      </c>
      <c r="E7" s="15">
        <v>4</v>
      </c>
    </row>
    <row r="9" spans="6:7" ht="12.75">
      <c r="F9" s="3" t="s">
        <v>19</v>
      </c>
      <c r="G9" s="16">
        <v>4</v>
      </c>
    </row>
    <row r="10" spans="1:5" ht="12.75">
      <c r="A10" s="11" t="s">
        <v>25</v>
      </c>
      <c r="B10" s="11"/>
      <c r="C10" s="11"/>
      <c r="D10" s="11"/>
      <c r="E10" s="11"/>
    </row>
    <row r="12" spans="1:5" ht="12.75">
      <c r="A12" s="2"/>
      <c r="B12" s="12" t="s">
        <v>24</v>
      </c>
      <c r="C12" s="12"/>
      <c r="D12" s="12"/>
      <c r="E12" s="12"/>
    </row>
    <row r="13" spans="1:5" ht="12.75">
      <c r="A13" s="13" t="s">
        <v>23</v>
      </c>
      <c r="B13" s="14" t="s">
        <v>2</v>
      </c>
      <c r="C13" s="14" t="s">
        <v>3</v>
      </c>
      <c r="D13" s="14" t="s">
        <v>4</v>
      </c>
      <c r="E13" s="14" t="s">
        <v>5</v>
      </c>
    </row>
    <row r="14" spans="1:5" ht="12.75">
      <c r="A14" s="13">
        <v>1</v>
      </c>
      <c r="B14" s="15">
        <f>$G$9-B5</f>
        <v>2</v>
      </c>
      <c r="C14" s="15">
        <f>$G$9-C5</f>
        <v>3</v>
      </c>
      <c r="D14" s="15">
        <f>$G$9-D5</f>
        <v>1</v>
      </c>
      <c r="E14" s="15">
        <f>$G$9-E5</f>
        <v>0</v>
      </c>
    </row>
    <row r="15" spans="1:5" ht="12.75">
      <c r="A15" s="13">
        <v>2</v>
      </c>
      <c r="B15" s="15">
        <f aca="true" t="shared" si="0" ref="B15:E16">$G$9-B6</f>
        <v>3</v>
      </c>
      <c r="C15" s="15">
        <f t="shared" si="0"/>
        <v>1</v>
      </c>
      <c r="D15" s="15">
        <f t="shared" si="0"/>
        <v>2</v>
      </c>
      <c r="E15" s="15">
        <f t="shared" si="0"/>
        <v>0</v>
      </c>
    </row>
    <row r="16" spans="1:5" ht="12.75">
      <c r="A16" s="13">
        <v>3</v>
      </c>
      <c r="B16" s="15">
        <f t="shared" si="0"/>
        <v>1</v>
      </c>
      <c r="C16" s="15">
        <f t="shared" si="0"/>
        <v>3</v>
      </c>
      <c r="D16" s="15">
        <f t="shared" si="0"/>
        <v>2</v>
      </c>
      <c r="E16" s="15">
        <f t="shared" si="0"/>
        <v>0</v>
      </c>
    </row>
    <row r="19" spans="1:5" ht="12.75">
      <c r="A19" s="11" t="s">
        <v>26</v>
      </c>
      <c r="B19" s="11"/>
      <c r="C19" s="11"/>
      <c r="D19" s="11"/>
      <c r="E19" s="11"/>
    </row>
    <row r="20" spans="2:5" ht="12.75">
      <c r="B20" s="15" t="s">
        <v>27</v>
      </c>
      <c r="C20" s="15" t="s">
        <v>28</v>
      </c>
      <c r="D20" s="15" t="s">
        <v>29</v>
      </c>
      <c r="E20" s="15" t="s">
        <v>30</v>
      </c>
    </row>
    <row r="21" spans="2:7" ht="12.75">
      <c r="B21" s="15">
        <f>SUM(B14:B16)</f>
        <v>6</v>
      </c>
      <c r="C21" s="15">
        <f>SUM(C14:C16)</f>
        <v>7</v>
      </c>
      <c r="D21" s="15">
        <f>SUM(D14:D16)</f>
        <v>5</v>
      </c>
      <c r="E21" s="15">
        <f>SUM(E14:E16)</f>
        <v>0</v>
      </c>
      <c r="G21" s="17">
        <f>12*29</f>
        <v>348</v>
      </c>
    </row>
    <row r="22" ht="12.75">
      <c r="G22">
        <f>3*3*4*11</f>
        <v>396</v>
      </c>
    </row>
    <row r="23" spans="1:7" ht="12.75">
      <c r="A23" s="3" t="s">
        <v>31</v>
      </c>
      <c r="B23" s="16">
        <f>SUM(B21:E21)</f>
        <v>18</v>
      </c>
      <c r="G23">
        <f>348/396</f>
        <v>0.8787878787878788</v>
      </c>
    </row>
    <row r="25" spans="1:5" ht="12.75">
      <c r="A25" s="11" t="s">
        <v>32</v>
      </c>
      <c r="B25" s="11"/>
      <c r="C25" s="11"/>
      <c r="D25" s="11"/>
      <c r="E25" s="11"/>
    </row>
    <row r="26" spans="2:5" ht="12.75">
      <c r="B26" s="2" t="s">
        <v>33</v>
      </c>
      <c r="C26" s="2" t="s">
        <v>34</v>
      </c>
      <c r="D26" s="2" t="s">
        <v>35</v>
      </c>
      <c r="E26" s="2" t="s">
        <v>36</v>
      </c>
    </row>
    <row r="27" spans="2:5" ht="12.75">
      <c r="B27" s="2">
        <f>B21/$B$23</f>
        <v>0.3333333333333333</v>
      </c>
      <c r="C27" s="2">
        <f>C21/$B$23</f>
        <v>0.3888888888888889</v>
      </c>
      <c r="D27" s="2">
        <f>D21/$B$23</f>
        <v>0.2777777777777778</v>
      </c>
      <c r="E27" s="2">
        <f>E21/$B$23</f>
        <v>0</v>
      </c>
    </row>
    <row r="30" spans="1:5" ht="12.75">
      <c r="A30" s="11" t="s">
        <v>37</v>
      </c>
      <c r="B30" s="11"/>
      <c r="C30" s="11"/>
      <c r="D30" s="11"/>
      <c r="E30" s="11"/>
    </row>
    <row r="31" spans="2:5" ht="12.75">
      <c r="B31" s="15" t="s">
        <v>38</v>
      </c>
      <c r="C31" s="15" t="s">
        <v>39</v>
      </c>
      <c r="D31" s="15" t="s">
        <v>40</v>
      </c>
      <c r="E31" s="15" t="s">
        <v>41</v>
      </c>
    </row>
    <row r="32" spans="2:5" ht="12.75">
      <c r="B32" s="15">
        <f>SUM(B5:B7)</f>
        <v>6</v>
      </c>
      <c r="C32" s="15">
        <f>SUM(C5:C7)</f>
        <v>5</v>
      </c>
      <c r="D32" s="15">
        <f>SUM(D5:D7)</f>
        <v>7</v>
      </c>
      <c r="E32" s="15">
        <f>SUM(E5:E7)</f>
        <v>12</v>
      </c>
    </row>
    <row r="34" spans="6:7" ht="12.75">
      <c r="F34" s="3" t="s">
        <v>42</v>
      </c>
      <c r="G34" s="16">
        <v>3</v>
      </c>
    </row>
    <row r="35" spans="1:2" ht="12.75">
      <c r="A35" s="3" t="s">
        <v>43</v>
      </c>
      <c r="B35">
        <f>G34*(G9+1)/2</f>
        <v>7.5</v>
      </c>
    </row>
    <row r="37" spans="2:5" ht="12.75">
      <c r="B37">
        <f>(B32-$B$35)^2</f>
        <v>2.25</v>
      </c>
      <c r="C37">
        <f>(C32-$B$35)^2</f>
        <v>6.25</v>
      </c>
      <c r="D37">
        <f>(D32-$B$35)^2</f>
        <v>0.25</v>
      </c>
      <c r="E37">
        <f>(E32-$B$35)^2</f>
        <v>20.25</v>
      </c>
    </row>
    <row r="38" spans="1:2" ht="12.75">
      <c r="A38" s="3" t="s">
        <v>44</v>
      </c>
      <c r="B38">
        <f>SUM(B37:E37)</f>
        <v>29</v>
      </c>
    </row>
    <row r="40" spans="1:2" ht="12.75">
      <c r="A40" t="s">
        <v>45</v>
      </c>
      <c r="B40">
        <f>(12*B38)/(G34^2*G9*(G9^2-1))</f>
        <v>0.6444444444444445</v>
      </c>
    </row>
  </sheetData>
  <mergeCells count="6">
    <mergeCell ref="A25:E25"/>
    <mergeCell ref="A30:E30"/>
    <mergeCell ref="B3:E3"/>
    <mergeCell ref="B12:E12"/>
    <mergeCell ref="A10:E10"/>
    <mergeCell ref="A19:E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0.75390625" style="0" customWidth="1"/>
  </cols>
  <sheetData>
    <row r="2" ht="12.75">
      <c r="A2" t="s">
        <v>46</v>
      </c>
    </row>
    <row r="4" spans="1:5" ht="12.75">
      <c r="A4" s="2"/>
      <c r="B4" s="12" t="s">
        <v>24</v>
      </c>
      <c r="C4" s="12"/>
      <c r="D4" s="12"/>
      <c r="E4" s="12"/>
    </row>
    <row r="5" spans="1:5" ht="12.75">
      <c r="A5" s="13" t="s">
        <v>23</v>
      </c>
      <c r="B5" s="14" t="s">
        <v>2</v>
      </c>
      <c r="C5" s="14" t="s">
        <v>3</v>
      </c>
      <c r="D5" s="14" t="s">
        <v>4</v>
      </c>
      <c r="E5" s="14" t="s">
        <v>5</v>
      </c>
    </row>
    <row r="6" spans="1:5" ht="12.75">
      <c r="A6" s="13">
        <v>1</v>
      </c>
      <c r="B6" s="15">
        <v>6</v>
      </c>
      <c r="C6" s="15">
        <v>10</v>
      </c>
      <c r="D6" s="15">
        <v>4</v>
      </c>
      <c r="E6" s="15">
        <v>2</v>
      </c>
    </row>
    <row r="7" spans="1:5" ht="12.75">
      <c r="A7" s="13">
        <v>2</v>
      </c>
      <c r="B7" s="15">
        <v>10</v>
      </c>
      <c r="C7" s="15">
        <v>6</v>
      </c>
      <c r="D7" s="15">
        <v>8</v>
      </c>
      <c r="E7" s="15">
        <v>4</v>
      </c>
    </row>
    <row r="8" spans="1:5" ht="12.75">
      <c r="A8" s="13">
        <v>3</v>
      </c>
      <c r="B8" s="15">
        <v>6</v>
      </c>
      <c r="C8" s="15">
        <v>10</v>
      </c>
      <c r="D8" s="15">
        <v>8</v>
      </c>
      <c r="E8" s="15">
        <v>2</v>
      </c>
    </row>
    <row r="11" ht="12.75">
      <c r="A11" t="s">
        <v>47</v>
      </c>
    </row>
    <row r="13" spans="2:5" ht="12.75">
      <c r="B13" s="15" t="s">
        <v>27</v>
      </c>
      <c r="C13" s="15" t="s">
        <v>28</v>
      </c>
      <c r="D13" s="15" t="s">
        <v>29</v>
      </c>
      <c r="E13" s="15" t="s">
        <v>30</v>
      </c>
    </row>
    <row r="14" spans="2:5" ht="12.75">
      <c r="B14" s="15">
        <f>SUM(B6:B8)</f>
        <v>22</v>
      </c>
      <c r="C14" s="15">
        <f>SUM(C6:C8)</f>
        <v>26</v>
      </c>
      <c r="D14" s="15">
        <f>SUM(D6:D8)</f>
        <v>20</v>
      </c>
      <c r="E14" s="15">
        <f>SUM(E6:E8)</f>
        <v>8</v>
      </c>
    </row>
    <row r="16" spans="1:4" ht="12.75">
      <c r="A16" t="s">
        <v>48</v>
      </c>
      <c r="C16" s="3" t="s">
        <v>31</v>
      </c>
      <c r="D16" s="16">
        <f>SUM(B14:E14)</f>
        <v>76</v>
      </c>
    </row>
    <row r="18" ht="12.75">
      <c r="A18" t="s">
        <v>32</v>
      </c>
    </row>
    <row r="19" spans="2:5" ht="12.75">
      <c r="B19" s="15" t="s">
        <v>33</v>
      </c>
      <c r="C19" s="15" t="s">
        <v>34</v>
      </c>
      <c r="D19" s="15" t="s">
        <v>35</v>
      </c>
      <c r="E19" s="15" t="s">
        <v>36</v>
      </c>
    </row>
    <row r="20" spans="2:5" ht="12.75">
      <c r="B20" s="15">
        <f>B14/$D$16</f>
        <v>0.2894736842105263</v>
      </c>
      <c r="C20" s="15">
        <f>C14/$D$16</f>
        <v>0.34210526315789475</v>
      </c>
      <c r="D20" s="15">
        <f>D14/$D$16</f>
        <v>0.2631578947368421</v>
      </c>
      <c r="E20" s="15">
        <f>E14/$D$16</f>
        <v>0.10526315789473684</v>
      </c>
    </row>
  </sheetData>
  <mergeCells count="1">
    <mergeCell ref="B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anilinka</dc:creator>
  <cp:keywords/>
  <dc:description/>
  <cp:lastModifiedBy>anilinka</cp:lastModifiedBy>
  <dcterms:created xsi:type="dcterms:W3CDTF">2011-01-17T00:03:12Z</dcterms:created>
  <dcterms:modified xsi:type="dcterms:W3CDTF">2011-01-17T21:25:58Z</dcterms:modified>
  <cp:category/>
  <cp:version/>
  <cp:contentType/>
  <cp:contentStatus/>
</cp:coreProperties>
</file>